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1"/>
  </bookViews>
  <sheets>
    <sheet name="Skaičiavimo pavyzdžiai" sheetId="1" r:id="rId1"/>
    <sheet name="Skaičiavimo formos" sheetId="2" r:id="rId2"/>
  </sheets>
  <calcPr calcId="191029"/>
</workbook>
</file>

<file path=xl/calcChain.xml><?xml version="1.0" encoding="utf-8"?>
<calcChain xmlns="http://schemas.openxmlformats.org/spreadsheetml/2006/main">
  <c r="D36" i="1" l="1"/>
  <c r="D39" i="1" s="1"/>
  <c r="B38" i="1"/>
  <c r="D38" i="1"/>
  <c r="E26" i="2"/>
  <c r="B38" i="2"/>
  <c r="D38" i="2"/>
  <c r="D15" i="2"/>
  <c r="E16" i="2" s="1"/>
  <c r="D25" i="2"/>
  <c r="D36" i="2"/>
  <c r="D39" i="2" s="1"/>
  <c r="B36" i="2" l="1"/>
  <c r="B39" i="2" s="1"/>
  <c r="E10" i="2" l="1"/>
  <c r="E24" i="2"/>
  <c r="E23" i="2"/>
  <c r="E22" i="2"/>
  <c r="E21" i="2"/>
  <c r="E20" i="2"/>
  <c r="E14" i="2"/>
  <c r="E13" i="2"/>
  <c r="E12" i="2"/>
  <c r="E11" i="2"/>
  <c r="B36" i="1"/>
  <c r="B39" i="1" s="1"/>
  <c r="E20" i="1"/>
  <c r="E15" i="2" l="1"/>
  <c r="E17" i="2" s="1"/>
  <c r="E25" i="2"/>
  <c r="E27" i="2" s="1"/>
  <c r="E11" i="1"/>
  <c r="E10" i="1"/>
  <c r="D25" i="1"/>
  <c r="E26" i="1" s="1"/>
  <c r="D15" i="1"/>
  <c r="E16" i="1" s="1"/>
  <c r="E13" i="1"/>
  <c r="E21" i="1" l="1"/>
  <c r="E22" i="1"/>
  <c r="E23" i="1"/>
  <c r="E24" i="1"/>
  <c r="E25" i="1" l="1"/>
  <c r="E27" i="1" s="1"/>
  <c r="E14" i="1" l="1"/>
  <c r="E12" i="1"/>
  <c r="E15" i="1" l="1"/>
  <c r="E17" i="1" s="1"/>
</calcChain>
</file>

<file path=xl/sharedStrings.xml><?xml version="1.0" encoding="utf-8"?>
<sst xmlns="http://schemas.openxmlformats.org/spreadsheetml/2006/main" count="134" uniqueCount="40">
  <si>
    <t>Mėginys</t>
  </si>
  <si>
    <t>Laikotarpis</t>
  </si>
  <si>
    <t>Teršalo kiekis, t</t>
  </si>
  <si>
    <t>Nuotekų kiekis, m3</t>
  </si>
  <si>
    <t>Tyrimo rezultatas, mg/l</t>
  </si>
  <si>
    <t>Nuotekų kiekis, tūkst. m3</t>
  </si>
  <si>
    <t>Teršalų reikšmių skaičiavimas paviršinėse nuotekose 2016 m.</t>
  </si>
  <si>
    <t>Kai tyrimo rezultatai mg/l</t>
  </si>
  <si>
    <r>
      <t xml:space="preserve">Kai tyrimo rezultatai </t>
    </r>
    <r>
      <rPr>
        <b/>
        <sz val="11"/>
        <color theme="1"/>
        <rFont val="Calibri"/>
        <family val="2"/>
        <charset val="186"/>
      </rPr>
      <t>µg</t>
    </r>
    <r>
      <rPr>
        <b/>
        <sz val="11"/>
        <color theme="1"/>
        <rFont val="Calibri"/>
        <family val="2"/>
        <charset val="186"/>
        <scheme val="minor"/>
      </rPr>
      <t>/l</t>
    </r>
  </si>
  <si>
    <r>
      <t xml:space="preserve">Tyrimo rezultatas, </t>
    </r>
    <r>
      <rPr>
        <b/>
        <sz val="11"/>
        <rFont val="Calibri"/>
        <family val="2"/>
        <charset val="186"/>
      </rPr>
      <t>µg</t>
    </r>
    <r>
      <rPr>
        <b/>
        <sz val="11"/>
        <rFont val="Calibri"/>
        <family val="2"/>
        <charset val="186"/>
        <scheme val="minor"/>
      </rPr>
      <t>/l</t>
    </r>
  </si>
  <si>
    <t>Teršalų nuotekose skaičiavimo formos, kai per metus atliekami 4 matavimai</t>
  </si>
  <si>
    <t>Teršalų reikšmių skaičiavimas paviršinėse nuotekose 2019 m.</t>
  </si>
  <si>
    <t>Teršalų reikšmių skaičiavimas gamybinėse, buitinėse, komunalinėse nuotekose  2019 m.</t>
  </si>
  <si>
    <t>Kai koncentracijų matavimo vienetai µg/l</t>
  </si>
  <si>
    <t>Kai koncentracijų matavimo vienetai mg/l</t>
  </si>
  <si>
    <t>Vidutinė metinė teršalo koncentracija, mg/l</t>
  </si>
  <si>
    <t>Vidutinė metinė teršalo koncentracija, µg/l</t>
  </si>
  <si>
    <t>Metinis nuotekų kiekis, tūkst. m3</t>
  </si>
  <si>
    <t>Tyrimo rezultatas, µg/l</t>
  </si>
  <si>
    <t>Teršalų nuotekose skaičiavimo pavyzdžiai su įvestomis reikšmėmis, kai per metus atliekami 4 matavimai</t>
  </si>
  <si>
    <t>Teršalų reikšmių skaičiavimas gamybinėse, buitinėse, komunalinėse nuotekose 2019 m.</t>
  </si>
  <si>
    <t>Jei IS AIVIKS 7.2 lentelės 6.4 stulpelyje nurodyti teršalo matavimo vienetai skiriasi nuo skaičiavimuose gautų reikšmių matavimo vienetų, šias reikšmes būtina perskaičiuoti į IS AIVIKS-e nurodytus vienetus.</t>
  </si>
  <si>
    <t>Skaičiavimo formose reikšmės pildomos tik geltonai pažymėtuose laukeliuose.</t>
  </si>
  <si>
    <t>Vidutinė metinė teršalo koncentracijos reikšmė apskaičiuojama tais pačiais vienetais, kuriais užpildomi mėginio tyrimo rezultatai.</t>
  </si>
  <si>
    <t>Vidutinė metinė teršalo koncentracijos reikšmė apskaičiuota tais pačiais vienetais, kuriais užpildyti mėginio tyrimo rezultatai.</t>
  </si>
  <si>
    <t>Reikšmės, gautos žalia spalva pažymėtuose laukeliuose, pateikiamos į IS AIVIKS.</t>
  </si>
  <si>
    <t>Pavyzdžiuose reikšmės įvestos tik geltonai pažymėtuose laukeliuose.</t>
  </si>
  <si>
    <t>Reikšmės, gautos žalia spalva pažymėtuose laukeliuose, skirtos pateikti į IS AIVIKS.</t>
  </si>
  <si>
    <t>2019 m. paskutinis</t>
  </si>
  <si>
    <t>2020 m. pirmas</t>
  </si>
  <si>
    <t>2020 m. antras</t>
  </si>
  <si>
    <t>2020 m. trečias</t>
  </si>
  <si>
    <t>2020 m. ketvirtas</t>
  </si>
  <si>
    <t xml:space="preserve">nuo 2020 m. pradžios iki pirmo metų mėginio </t>
  </si>
  <si>
    <t xml:space="preserve">nuo 2020 m. pirmo iki antro mėginio </t>
  </si>
  <si>
    <t xml:space="preserve">nuo 2020 m. antro iki trečio mėginio </t>
  </si>
  <si>
    <t>nuo 2020 m. trečio iki ketvirto mėginio</t>
  </si>
  <si>
    <t>nuo 2020 m. ketvirto mėginio iki metų pabaigos</t>
  </si>
  <si>
    <t>Viso 2020 m.</t>
  </si>
  <si>
    <t>2020m. pirmas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</si>
</sst>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name val="Calibri"/>
      <family val="2"/>
      <charset val="186"/>
    </font>
    <font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0" xfId="0" applyFont="1" applyBorder="1"/>
    <xf numFmtId="0" fontId="0" fillId="0" borderId="2" xfId="0" applyBorder="1"/>
    <xf numFmtId="0" fontId="0" fillId="0" borderId="0" xfId="0" applyBorder="1"/>
    <xf numFmtId="0" fontId="1" fillId="0" borderId="5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/>
    <xf numFmtId="0" fontId="0" fillId="0" borderId="9" xfId="0" applyBorder="1"/>
    <xf numFmtId="0" fontId="1" fillId="0" borderId="12" xfId="0" applyFont="1" applyBorder="1"/>
    <xf numFmtId="0" fontId="1" fillId="0" borderId="13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0" xfId="0" applyAlignment="1">
      <alignment horizontal="left"/>
    </xf>
    <xf numFmtId="0" fontId="1" fillId="0" borderId="14" xfId="0" applyFont="1" applyBorder="1"/>
    <xf numFmtId="0" fontId="1" fillId="0" borderId="15" xfId="0" applyFont="1" applyBorder="1"/>
    <xf numFmtId="0" fontId="0" fillId="0" borderId="17" xfId="0" applyBorder="1"/>
    <xf numFmtId="0" fontId="1" fillId="0" borderId="20" xfId="0" applyFont="1" applyBorder="1"/>
    <xf numFmtId="0" fontId="3" fillId="0" borderId="0" xfId="0" applyFont="1" applyBorder="1" applyAlignment="1">
      <alignment horizontal="left"/>
    </xf>
    <xf numFmtId="164" fontId="1" fillId="0" borderId="19" xfId="0" applyNumberFormat="1" applyFont="1" applyBorder="1"/>
    <xf numFmtId="0" fontId="5" fillId="0" borderId="14" xfId="0" applyFont="1" applyBorder="1"/>
    <xf numFmtId="0" fontId="5" fillId="0" borderId="15" xfId="0" applyFont="1" applyBorder="1"/>
    <xf numFmtId="0" fontId="7" fillId="0" borderId="9" xfId="0" applyFont="1" applyBorder="1"/>
    <xf numFmtId="0" fontId="7" fillId="0" borderId="0" xfId="0" applyFont="1" applyBorder="1"/>
    <xf numFmtId="0" fontId="7" fillId="0" borderId="3" xfId="0" applyFont="1" applyBorder="1"/>
    <xf numFmtId="0" fontId="5" fillId="0" borderId="1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9" xfId="0" applyFont="1" applyBorder="1"/>
    <xf numFmtId="0" fontId="7" fillId="0" borderId="12" xfId="0" applyFont="1" applyBorder="1"/>
    <xf numFmtId="0" fontId="5" fillId="0" borderId="13" xfId="0" applyFont="1" applyBorder="1"/>
    <xf numFmtId="0" fontId="5" fillId="0" borderId="5" xfId="0" applyFont="1" applyBorder="1"/>
    <xf numFmtId="0" fontId="5" fillId="0" borderId="20" xfId="0" applyFont="1" applyBorder="1"/>
    <xf numFmtId="0" fontId="0" fillId="2" borderId="3" xfId="0" applyFill="1" applyBorder="1"/>
    <xf numFmtId="0" fontId="0" fillId="2" borderId="6" xfId="0" applyFill="1" applyBorder="1"/>
    <xf numFmtId="0" fontId="0" fillId="2" borderId="0" xfId="0" applyFill="1" applyBorder="1"/>
    <xf numFmtId="0" fontId="7" fillId="2" borderId="1" xfId="0" applyFont="1" applyFill="1" applyBorder="1"/>
    <xf numFmtId="0" fontId="7" fillId="2" borderId="3" xfId="0" applyFont="1" applyFill="1" applyBorder="1"/>
    <xf numFmtId="0" fontId="7" fillId="2" borderId="0" xfId="0" applyFont="1" applyFill="1" applyBorder="1"/>
    <xf numFmtId="0" fontId="0" fillId="2" borderId="10" xfId="0" applyFill="1" applyBorder="1"/>
    <xf numFmtId="0" fontId="1" fillId="2" borderId="10" xfId="0" applyFont="1" applyFill="1" applyBorder="1"/>
    <xf numFmtId="0" fontId="8" fillId="0" borderId="0" xfId="0" applyFont="1" applyFill="1" applyBorder="1"/>
    <xf numFmtId="0" fontId="1" fillId="0" borderId="0" xfId="0" applyFont="1" applyBorder="1" applyAlignment="1">
      <alignment horizontal="left"/>
    </xf>
    <xf numFmtId="0" fontId="0" fillId="0" borderId="3" xfId="0" applyBorder="1"/>
    <xf numFmtId="0" fontId="5" fillId="0" borderId="0" xfId="0" applyFont="1" applyBorder="1"/>
    <xf numFmtId="0" fontId="5" fillId="0" borderId="2" xfId="0" applyFont="1" applyBorder="1"/>
    <xf numFmtId="0" fontId="1" fillId="0" borderId="2" xfId="0" applyFont="1" applyBorder="1"/>
    <xf numFmtId="0" fontId="1" fillId="0" borderId="22" xfId="0" applyFont="1" applyBorder="1"/>
    <xf numFmtId="0" fontId="1" fillId="3" borderId="10" xfId="0" applyFont="1" applyFill="1" applyBorder="1"/>
    <xf numFmtId="0" fontId="5" fillId="0" borderId="22" xfId="0" applyFont="1" applyBorder="1"/>
    <xf numFmtId="0" fontId="5" fillId="0" borderId="24" xfId="0" applyFont="1" applyBorder="1"/>
    <xf numFmtId="0" fontId="10" fillId="0" borderId="0" xfId="0" applyFont="1"/>
    <xf numFmtId="0" fontId="0" fillId="0" borderId="25" xfId="0" applyBorder="1"/>
    <xf numFmtId="0" fontId="0" fillId="0" borderId="12" xfId="0" applyBorder="1"/>
    <xf numFmtId="0" fontId="1" fillId="0" borderId="21" xfId="0" applyFont="1" applyBorder="1"/>
    <xf numFmtId="0" fontId="1" fillId="0" borderId="16" xfId="0" applyFont="1" applyBorder="1"/>
    <xf numFmtId="164" fontId="0" fillId="0" borderId="10" xfId="0" applyNumberFormat="1" applyBorder="1"/>
    <xf numFmtId="164" fontId="1" fillId="3" borderId="18" xfId="0" applyNumberFormat="1" applyFont="1" applyFill="1" applyBorder="1"/>
    <xf numFmtId="164" fontId="1" fillId="0" borderId="13" xfId="0" applyNumberFormat="1" applyFont="1" applyBorder="1"/>
    <xf numFmtId="0" fontId="5" fillId="0" borderId="16" xfId="0" applyFont="1" applyBorder="1"/>
    <xf numFmtId="0" fontId="5" fillId="3" borderId="18" xfId="0" applyFont="1" applyFill="1" applyBorder="1"/>
    <xf numFmtId="0" fontId="5" fillId="3" borderId="10" xfId="0" applyFont="1" applyFill="1" applyBorder="1"/>
    <xf numFmtId="0" fontId="0" fillId="0" borderId="10" xfId="0" applyNumberFormat="1" applyBorder="1"/>
    <xf numFmtId="0" fontId="1" fillId="3" borderId="10" xfId="0" applyNumberFormat="1" applyFont="1" applyFill="1" applyBorder="1"/>
    <xf numFmtId="0" fontId="1" fillId="3" borderId="23" xfId="0" applyFont="1" applyFill="1" applyBorder="1"/>
    <xf numFmtId="164" fontId="1" fillId="0" borderId="13" xfId="0" applyNumberFormat="1" applyFont="1" applyFill="1" applyBorder="1"/>
    <xf numFmtId="0" fontId="5" fillId="3" borderId="23" xfId="0" applyFont="1" applyFill="1" applyBorder="1"/>
    <xf numFmtId="0" fontId="5" fillId="0" borderId="13" xfId="0" applyFont="1" applyFill="1" applyBorder="1"/>
    <xf numFmtId="0" fontId="9" fillId="0" borderId="0" xfId="0" applyFont="1"/>
    <xf numFmtId="0" fontId="9" fillId="0" borderId="0" xfId="0" applyFont="1" applyFill="1" applyBorder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H38" sqref="H38"/>
    </sheetView>
  </sheetViews>
  <sheetFormatPr defaultRowHeight="15" x14ac:dyDescent="0.25"/>
  <cols>
    <col min="1" max="1" width="37.85546875" customWidth="1"/>
    <col min="2" max="2" width="20.7109375" bestFit="1" customWidth="1"/>
    <col min="3" max="3" width="40.140625" bestFit="1" customWidth="1"/>
    <col min="4" max="4" width="20.7109375" customWidth="1"/>
    <col min="5" max="5" width="13.85546875" bestFit="1" customWidth="1"/>
  </cols>
  <sheetData>
    <row r="1" spans="1:5" ht="18.75" x14ac:dyDescent="0.3">
      <c r="A1" s="52" t="s">
        <v>19</v>
      </c>
    </row>
    <row r="2" spans="1:5" x14ac:dyDescent="0.25">
      <c r="A2" s="69" t="s">
        <v>26</v>
      </c>
    </row>
    <row r="3" spans="1:5" ht="14.45" customHeight="1" x14ac:dyDescent="0.25">
      <c r="A3" s="73" t="s">
        <v>24</v>
      </c>
      <c r="B3" s="72"/>
      <c r="C3" s="72"/>
      <c r="D3" s="72"/>
      <c r="E3" s="72"/>
    </row>
    <row r="4" spans="1:5" x14ac:dyDescent="0.25">
      <c r="A4" s="70" t="s">
        <v>27</v>
      </c>
    </row>
    <row r="5" spans="1:5" x14ac:dyDescent="0.25">
      <c r="A5" s="70" t="s">
        <v>21</v>
      </c>
    </row>
    <row r="6" spans="1:5" x14ac:dyDescent="0.25">
      <c r="A6" s="74"/>
      <c r="B6" s="71"/>
      <c r="C6" s="71"/>
      <c r="D6" s="71"/>
      <c r="E6" s="71"/>
    </row>
    <row r="7" spans="1:5" ht="15.75" x14ac:dyDescent="0.25">
      <c r="A7" s="75" t="s">
        <v>12</v>
      </c>
      <c r="B7" s="75"/>
      <c r="C7" s="75"/>
      <c r="D7" s="75"/>
      <c r="E7" s="75"/>
    </row>
    <row r="8" spans="1:5" ht="15.75" thickBot="1" x14ac:dyDescent="0.3">
      <c r="A8" s="8" t="s">
        <v>7</v>
      </c>
      <c r="B8" s="4"/>
      <c r="C8" s="4"/>
      <c r="D8" s="4"/>
      <c r="E8" s="4"/>
    </row>
    <row r="9" spans="1:5" x14ac:dyDescent="0.25">
      <c r="A9" s="15" t="s">
        <v>0</v>
      </c>
      <c r="B9" s="18" t="s">
        <v>4</v>
      </c>
      <c r="C9" s="16" t="s">
        <v>1</v>
      </c>
      <c r="D9" s="16" t="s">
        <v>3</v>
      </c>
      <c r="E9" s="56" t="s">
        <v>2</v>
      </c>
    </row>
    <row r="10" spans="1:5" x14ac:dyDescent="0.25">
      <c r="A10" s="9" t="s">
        <v>28</v>
      </c>
      <c r="B10" s="34">
        <v>8.2349999999999994</v>
      </c>
      <c r="C10" s="4" t="s">
        <v>33</v>
      </c>
      <c r="D10" s="36">
        <v>8000</v>
      </c>
      <c r="E10" s="57">
        <f>B10*D10/1000000</f>
        <v>6.5879999999999994E-2</v>
      </c>
    </row>
    <row r="11" spans="1:5" x14ac:dyDescent="0.25">
      <c r="A11" s="9" t="s">
        <v>29</v>
      </c>
      <c r="B11" s="34">
        <v>7.8650000000000002</v>
      </c>
      <c r="C11" s="4" t="s">
        <v>34</v>
      </c>
      <c r="D11" s="36">
        <v>8500</v>
      </c>
      <c r="E11" s="57">
        <f>B11*D11/1000000</f>
        <v>6.6852499999999995E-2</v>
      </c>
    </row>
    <row r="12" spans="1:5" x14ac:dyDescent="0.25">
      <c r="A12" s="9" t="s">
        <v>30</v>
      </c>
      <c r="B12" s="34">
        <v>9.4320000000000004</v>
      </c>
      <c r="C12" s="4" t="s">
        <v>35</v>
      </c>
      <c r="D12" s="36">
        <v>7000</v>
      </c>
      <c r="E12" s="57">
        <f t="shared" ref="E12:E14" si="0">B12*D12/1000000</f>
        <v>6.6023999999999999E-2</v>
      </c>
    </row>
    <row r="13" spans="1:5" x14ac:dyDescent="0.25">
      <c r="A13" s="9" t="s">
        <v>31</v>
      </c>
      <c r="B13" s="34">
        <v>7.9210000000000003</v>
      </c>
      <c r="C13" s="4" t="s">
        <v>36</v>
      </c>
      <c r="D13" s="36">
        <v>6000</v>
      </c>
      <c r="E13" s="57">
        <f>B13*D13/1000000</f>
        <v>4.7525999999999999E-2</v>
      </c>
    </row>
    <row r="14" spans="1:5" x14ac:dyDescent="0.25">
      <c r="A14" s="9" t="s">
        <v>32</v>
      </c>
      <c r="B14" s="34">
        <v>6.8630000000000004</v>
      </c>
      <c r="C14" s="3" t="s">
        <v>37</v>
      </c>
      <c r="D14" s="36">
        <v>4500</v>
      </c>
      <c r="E14" s="57">
        <f t="shared" si="0"/>
        <v>3.0883500000000005E-2</v>
      </c>
    </row>
    <row r="15" spans="1:5" x14ac:dyDescent="0.25">
      <c r="A15" s="9"/>
      <c r="B15" s="44"/>
      <c r="C15" s="6" t="s">
        <v>38</v>
      </c>
      <c r="D15" s="5">
        <f>SUM(D10:D14)</f>
        <v>34000</v>
      </c>
      <c r="E15" s="58">
        <f>SUM(E10:E14)</f>
        <v>0.27716599999999997</v>
      </c>
    </row>
    <row r="16" spans="1:5" x14ac:dyDescent="0.25">
      <c r="A16" s="9"/>
      <c r="B16" s="44"/>
      <c r="C16" s="2" t="s">
        <v>17</v>
      </c>
      <c r="D16" s="4"/>
      <c r="E16" s="49">
        <f>D15/1000</f>
        <v>34</v>
      </c>
    </row>
    <row r="17" spans="1:6" ht="15.75" thickBot="1" x14ac:dyDescent="0.3">
      <c r="A17" s="13"/>
      <c r="B17" s="20"/>
      <c r="C17" s="10" t="s">
        <v>15</v>
      </c>
      <c r="D17" s="54"/>
      <c r="E17" s="59">
        <f>E15*1000/E16</f>
        <v>8.1519411764705865</v>
      </c>
    </row>
    <row r="18" spans="1:6" ht="15.75" thickBot="1" x14ac:dyDescent="0.3">
      <c r="A18" s="7" t="s">
        <v>8</v>
      </c>
      <c r="B18" s="53"/>
      <c r="C18" s="53"/>
      <c r="D18" s="53"/>
      <c r="E18" s="53"/>
      <c r="F18" s="4"/>
    </row>
    <row r="19" spans="1:6" x14ac:dyDescent="0.25">
      <c r="A19" s="21" t="s">
        <v>0</v>
      </c>
      <c r="B19" s="33" t="s">
        <v>9</v>
      </c>
      <c r="C19" s="22" t="s">
        <v>1</v>
      </c>
      <c r="D19" s="22" t="s">
        <v>3</v>
      </c>
      <c r="E19" s="60" t="s">
        <v>2</v>
      </c>
    </row>
    <row r="20" spans="1:6" x14ac:dyDescent="0.25">
      <c r="A20" s="23" t="s">
        <v>28</v>
      </c>
      <c r="B20" s="37">
        <v>930</v>
      </c>
      <c r="C20" s="24" t="s">
        <v>33</v>
      </c>
      <c r="D20" s="39">
        <v>8000</v>
      </c>
      <c r="E20" s="27">
        <f>B20*D20/1000000/1000</f>
        <v>7.4400000000000004E-3</v>
      </c>
    </row>
    <row r="21" spans="1:6" x14ac:dyDescent="0.25">
      <c r="A21" s="23" t="s">
        <v>29</v>
      </c>
      <c r="B21" s="38">
        <v>800</v>
      </c>
      <c r="C21" s="24" t="s">
        <v>34</v>
      </c>
      <c r="D21" s="39">
        <v>8500</v>
      </c>
      <c r="E21" s="27">
        <f t="shared" ref="E21:E24" si="1">B21*D21/1000000/1000</f>
        <v>6.7999999999999996E-3</v>
      </c>
    </row>
    <row r="22" spans="1:6" x14ac:dyDescent="0.25">
      <c r="A22" s="23" t="s">
        <v>30</v>
      </c>
      <c r="B22" s="38">
        <v>750</v>
      </c>
      <c r="C22" s="24" t="s">
        <v>35</v>
      </c>
      <c r="D22" s="39">
        <v>7000</v>
      </c>
      <c r="E22" s="27">
        <f t="shared" si="1"/>
        <v>5.2500000000000003E-3</v>
      </c>
    </row>
    <row r="23" spans="1:6" x14ac:dyDescent="0.25">
      <c r="A23" s="23" t="s">
        <v>31</v>
      </c>
      <c r="B23" s="38">
        <v>790</v>
      </c>
      <c r="C23" s="24" t="s">
        <v>36</v>
      </c>
      <c r="D23" s="39">
        <v>6000</v>
      </c>
      <c r="E23" s="27">
        <f t="shared" si="1"/>
        <v>4.7400000000000003E-3</v>
      </c>
    </row>
    <row r="24" spans="1:6" x14ac:dyDescent="0.25">
      <c r="A24" s="23" t="s">
        <v>32</v>
      </c>
      <c r="B24" s="38">
        <v>860</v>
      </c>
      <c r="C24" s="4" t="s">
        <v>37</v>
      </c>
      <c r="D24" s="39">
        <v>4500</v>
      </c>
      <c r="E24" s="27">
        <f t="shared" si="1"/>
        <v>3.8700000000000002E-3</v>
      </c>
    </row>
    <row r="25" spans="1:6" x14ac:dyDescent="0.25">
      <c r="A25" s="23"/>
      <c r="B25" s="25"/>
      <c r="C25" s="32" t="s">
        <v>38</v>
      </c>
      <c r="D25" s="32">
        <f>SUM(D20:D24)</f>
        <v>34000</v>
      </c>
      <c r="E25" s="61">
        <f>SUM(E20:E24)</f>
        <v>2.81E-2</v>
      </c>
    </row>
    <row r="26" spans="1:6" x14ac:dyDescent="0.25">
      <c r="A26" s="23"/>
      <c r="B26" s="25"/>
      <c r="C26" s="45" t="s">
        <v>17</v>
      </c>
      <c r="D26" s="4"/>
      <c r="E26" s="62">
        <f>D25/1000</f>
        <v>34</v>
      </c>
    </row>
    <row r="27" spans="1:6" ht="15.75" thickBot="1" x14ac:dyDescent="0.3">
      <c r="A27" s="28"/>
      <c r="B27" s="29"/>
      <c r="C27" s="26" t="s">
        <v>16</v>
      </c>
      <c r="D27" s="54"/>
      <c r="E27" s="31">
        <f>E25*1000*1000/E26</f>
        <v>826.47058823529414</v>
      </c>
    </row>
    <row r="28" spans="1:6" x14ac:dyDescent="0.25">
      <c r="C28" s="2"/>
      <c r="E28" s="2"/>
    </row>
    <row r="29" spans="1:6" ht="15.75" x14ac:dyDescent="0.25">
      <c r="A29" s="19" t="s">
        <v>6</v>
      </c>
      <c r="B29" s="19"/>
      <c r="C29" s="14"/>
    </row>
    <row r="30" spans="1:6" ht="16.5" thickBot="1" x14ac:dyDescent="0.3">
      <c r="A30" s="8" t="s">
        <v>7</v>
      </c>
      <c r="B30" s="19"/>
      <c r="C30" s="8" t="s">
        <v>8</v>
      </c>
    </row>
    <row r="31" spans="1:6" x14ac:dyDescent="0.25">
      <c r="A31" s="7" t="s">
        <v>0</v>
      </c>
      <c r="B31" s="12" t="s">
        <v>4</v>
      </c>
      <c r="C31" s="7" t="s">
        <v>0</v>
      </c>
      <c r="D31" s="12" t="s">
        <v>18</v>
      </c>
    </row>
    <row r="32" spans="1:6" x14ac:dyDescent="0.25">
      <c r="A32" s="9" t="s">
        <v>29</v>
      </c>
      <c r="B32" s="40">
        <v>10.223000000000001</v>
      </c>
      <c r="C32" s="9" t="s">
        <v>29</v>
      </c>
      <c r="D32" s="40">
        <v>150</v>
      </c>
    </row>
    <row r="33" spans="1:4" x14ac:dyDescent="0.25">
      <c r="A33" s="9" t="s">
        <v>30</v>
      </c>
      <c r="B33" s="40">
        <v>15.124000000000001</v>
      </c>
      <c r="C33" s="9" t="s">
        <v>30</v>
      </c>
      <c r="D33" s="40">
        <v>200</v>
      </c>
    </row>
    <row r="34" spans="1:4" x14ac:dyDescent="0.25">
      <c r="A34" s="9" t="s">
        <v>31</v>
      </c>
      <c r="B34" s="40">
        <v>11.654999999999999</v>
      </c>
      <c r="C34" s="9" t="s">
        <v>31</v>
      </c>
      <c r="D34" s="40">
        <v>196</v>
      </c>
    </row>
    <row r="35" spans="1:4" x14ac:dyDescent="0.25">
      <c r="A35" s="9" t="s">
        <v>32</v>
      </c>
      <c r="B35" s="40">
        <v>12.478</v>
      </c>
      <c r="C35" s="9" t="s">
        <v>32</v>
      </c>
      <c r="D35" s="40">
        <v>135</v>
      </c>
    </row>
    <row r="36" spans="1:4" x14ac:dyDescent="0.25">
      <c r="A36" s="55" t="s">
        <v>15</v>
      </c>
      <c r="B36" s="65">
        <f>AVERAGE(B32:B35)</f>
        <v>12.370000000000001</v>
      </c>
      <c r="C36" s="55" t="s">
        <v>16</v>
      </c>
      <c r="D36" s="65">
        <f>AVERAGE(D32:D35)</f>
        <v>170.25</v>
      </c>
    </row>
    <row r="37" spans="1:4" x14ac:dyDescent="0.25">
      <c r="A37" s="8" t="s">
        <v>5</v>
      </c>
      <c r="B37" s="41">
        <v>50</v>
      </c>
      <c r="C37" s="8" t="s">
        <v>5</v>
      </c>
      <c r="D37" s="41">
        <v>50</v>
      </c>
    </row>
    <row r="38" spans="1:4" x14ac:dyDescent="0.25">
      <c r="A38" s="8" t="s">
        <v>5</v>
      </c>
      <c r="B38" s="49">
        <f>B37</f>
        <v>50</v>
      </c>
      <c r="C38" s="8" t="s">
        <v>5</v>
      </c>
      <c r="D38" s="49">
        <f>D37</f>
        <v>50</v>
      </c>
    </row>
    <row r="39" spans="1:4" ht="15.75" thickBot="1" x14ac:dyDescent="0.3">
      <c r="A39" s="13" t="s">
        <v>2</v>
      </c>
      <c r="B39" s="11">
        <f>B36*B37/1000</f>
        <v>0.61850000000000005</v>
      </c>
      <c r="C39" s="13" t="s">
        <v>2</v>
      </c>
      <c r="D39" s="11">
        <f>D35/1000*D36/1000</f>
        <v>2.2983750000000001E-2</v>
      </c>
    </row>
  </sheetData>
  <mergeCells count="1">
    <mergeCell ref="A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C43" sqref="C43"/>
    </sheetView>
  </sheetViews>
  <sheetFormatPr defaultRowHeight="15" x14ac:dyDescent="0.25"/>
  <cols>
    <col min="1" max="1" width="37.85546875" customWidth="1"/>
    <col min="2" max="2" width="20.7109375" bestFit="1" customWidth="1"/>
    <col min="3" max="3" width="39.140625" customWidth="1"/>
    <col min="4" max="4" width="20.140625" bestFit="1" customWidth="1"/>
    <col min="5" max="5" width="13.85546875" bestFit="1" customWidth="1"/>
  </cols>
  <sheetData>
    <row r="1" spans="1:5" ht="18.75" x14ac:dyDescent="0.3">
      <c r="A1" s="52" t="s">
        <v>10</v>
      </c>
    </row>
    <row r="2" spans="1:5" x14ac:dyDescent="0.25">
      <c r="A2" s="70" t="s">
        <v>22</v>
      </c>
    </row>
    <row r="3" spans="1:5" x14ac:dyDescent="0.25">
      <c r="A3" s="70" t="s">
        <v>23</v>
      </c>
    </row>
    <row r="4" spans="1:5" x14ac:dyDescent="0.25">
      <c r="A4" s="70" t="s">
        <v>25</v>
      </c>
    </row>
    <row r="5" spans="1:5" x14ac:dyDescent="0.25">
      <c r="A5" s="70" t="s">
        <v>21</v>
      </c>
    </row>
    <row r="6" spans="1:5" x14ac:dyDescent="0.25">
      <c r="A6" s="42"/>
    </row>
    <row r="7" spans="1:5" ht="15.75" x14ac:dyDescent="0.25">
      <c r="A7" s="75" t="s">
        <v>20</v>
      </c>
      <c r="B7" s="75"/>
      <c r="C7" s="75"/>
      <c r="D7" s="75"/>
      <c r="E7" s="75"/>
    </row>
    <row r="8" spans="1:5" ht="15.75" thickBot="1" x14ac:dyDescent="0.3">
      <c r="A8" s="8" t="s">
        <v>14</v>
      </c>
      <c r="B8" s="4"/>
      <c r="C8" s="4"/>
      <c r="D8" s="4"/>
      <c r="E8" s="4"/>
    </row>
    <row r="9" spans="1:5" x14ac:dyDescent="0.25">
      <c r="A9" s="15" t="s">
        <v>0</v>
      </c>
      <c r="B9" s="18" t="s">
        <v>4</v>
      </c>
      <c r="C9" s="16" t="s">
        <v>1</v>
      </c>
      <c r="D9" s="16" t="s">
        <v>3</v>
      </c>
      <c r="E9" s="56" t="s">
        <v>2</v>
      </c>
    </row>
    <row r="10" spans="1:5" x14ac:dyDescent="0.25">
      <c r="A10" s="9" t="s">
        <v>28</v>
      </c>
      <c r="B10" s="34"/>
      <c r="C10" s="4" t="s">
        <v>33</v>
      </c>
      <c r="D10" s="36"/>
      <c r="E10" s="63">
        <f>B10*D10/1000000</f>
        <v>0</v>
      </c>
    </row>
    <row r="11" spans="1:5" x14ac:dyDescent="0.25">
      <c r="A11" s="9" t="s">
        <v>29</v>
      </c>
      <c r="B11" s="34"/>
      <c r="C11" s="4" t="s">
        <v>34</v>
      </c>
      <c r="D11" s="36"/>
      <c r="E11" s="63">
        <f>B11*D11/1000000</f>
        <v>0</v>
      </c>
    </row>
    <row r="12" spans="1:5" x14ac:dyDescent="0.25">
      <c r="A12" s="9" t="s">
        <v>30</v>
      </c>
      <c r="B12" s="34"/>
      <c r="C12" s="4" t="s">
        <v>35</v>
      </c>
      <c r="D12" s="36"/>
      <c r="E12" s="63">
        <f t="shared" ref="E12:E14" si="0">B12*D12/1000000</f>
        <v>0</v>
      </c>
    </row>
    <row r="13" spans="1:5" x14ac:dyDescent="0.25">
      <c r="A13" s="9" t="s">
        <v>31</v>
      </c>
      <c r="B13" s="34"/>
      <c r="C13" s="4" t="s">
        <v>36</v>
      </c>
      <c r="D13" s="36"/>
      <c r="E13" s="63">
        <f>B13*D13/1000000</f>
        <v>0</v>
      </c>
    </row>
    <row r="14" spans="1:5" x14ac:dyDescent="0.25">
      <c r="A14" s="17" t="s">
        <v>32</v>
      </c>
      <c r="B14" s="35"/>
      <c r="C14" s="3" t="s">
        <v>37</v>
      </c>
      <c r="D14" s="36"/>
      <c r="E14" s="63">
        <f t="shared" si="0"/>
        <v>0</v>
      </c>
    </row>
    <row r="15" spans="1:5" x14ac:dyDescent="0.25">
      <c r="A15" s="9"/>
      <c r="B15" s="1"/>
      <c r="C15" s="47" t="s">
        <v>38</v>
      </c>
      <c r="D15" s="5">
        <f>SUM(D10:D14)</f>
        <v>0</v>
      </c>
      <c r="E15" s="64">
        <f>SUM(E10:E14)</f>
        <v>0</v>
      </c>
    </row>
    <row r="16" spans="1:5" x14ac:dyDescent="0.25">
      <c r="A16" s="9"/>
      <c r="B16" s="44"/>
      <c r="C16" s="48" t="s">
        <v>17</v>
      </c>
      <c r="D16" s="4"/>
      <c r="E16" s="65">
        <f>D15/1000</f>
        <v>0</v>
      </c>
    </row>
    <row r="17" spans="1:5" ht="15.75" thickBot="1" x14ac:dyDescent="0.3">
      <c r="A17" s="13"/>
      <c r="B17" s="20"/>
      <c r="C17" s="10" t="s">
        <v>15</v>
      </c>
      <c r="D17" s="10"/>
      <c r="E17" s="66" t="e">
        <f>E15*1000*1000/D15</f>
        <v>#DIV/0!</v>
      </c>
    </row>
    <row r="18" spans="1:5" ht="15.75" thickBot="1" x14ac:dyDescent="0.3">
      <c r="A18" s="8" t="s">
        <v>13</v>
      </c>
      <c r="B18" s="4"/>
      <c r="C18" s="4"/>
      <c r="D18" s="4"/>
      <c r="E18" s="4"/>
    </row>
    <row r="19" spans="1:5" x14ac:dyDescent="0.25">
      <c r="A19" s="21" t="s">
        <v>0</v>
      </c>
      <c r="B19" s="33" t="s">
        <v>9</v>
      </c>
      <c r="C19" s="22" t="s">
        <v>1</v>
      </c>
      <c r="D19" s="22" t="s">
        <v>3</v>
      </c>
      <c r="E19" s="60" t="s">
        <v>2</v>
      </c>
    </row>
    <row r="20" spans="1:5" x14ac:dyDescent="0.25">
      <c r="A20" s="23" t="s">
        <v>28</v>
      </c>
      <c r="B20" s="37"/>
      <c r="C20" s="24" t="s">
        <v>33</v>
      </c>
      <c r="D20" s="39"/>
      <c r="E20" s="27">
        <f>B20*D20/1000000/1000</f>
        <v>0</v>
      </c>
    </row>
    <row r="21" spans="1:5" x14ac:dyDescent="0.25">
      <c r="A21" s="23" t="s">
        <v>29</v>
      </c>
      <c r="B21" s="38"/>
      <c r="C21" s="24" t="s">
        <v>34</v>
      </c>
      <c r="D21" s="39"/>
      <c r="E21" s="27">
        <f t="shared" ref="E21:E24" si="1">B21*D21/1000000/1000</f>
        <v>0</v>
      </c>
    </row>
    <row r="22" spans="1:5" x14ac:dyDescent="0.25">
      <c r="A22" s="23" t="s">
        <v>30</v>
      </c>
      <c r="B22" s="38"/>
      <c r="C22" s="24" t="s">
        <v>35</v>
      </c>
      <c r="D22" s="39"/>
      <c r="E22" s="27">
        <f t="shared" si="1"/>
        <v>0</v>
      </c>
    </row>
    <row r="23" spans="1:5" x14ac:dyDescent="0.25">
      <c r="A23" s="23" t="s">
        <v>31</v>
      </c>
      <c r="B23" s="38"/>
      <c r="C23" s="24" t="s">
        <v>36</v>
      </c>
      <c r="D23" s="39"/>
      <c r="E23" s="27">
        <f t="shared" si="1"/>
        <v>0</v>
      </c>
    </row>
    <row r="24" spans="1:5" x14ac:dyDescent="0.25">
      <c r="A24" s="23" t="s">
        <v>32</v>
      </c>
      <c r="B24" s="38"/>
      <c r="C24" s="4" t="s">
        <v>37</v>
      </c>
      <c r="D24" s="39"/>
      <c r="E24" s="27">
        <f t="shared" si="1"/>
        <v>0</v>
      </c>
    </row>
    <row r="25" spans="1:5" x14ac:dyDescent="0.25">
      <c r="A25" s="23"/>
      <c r="B25" s="25"/>
      <c r="C25" s="46" t="s">
        <v>38</v>
      </c>
      <c r="D25" s="32">
        <f>SUM(D20:D24)</f>
        <v>0</v>
      </c>
      <c r="E25" s="62">
        <f>SUM(E20:E24)</f>
        <v>0</v>
      </c>
    </row>
    <row r="26" spans="1:5" x14ac:dyDescent="0.25">
      <c r="A26" s="23"/>
      <c r="B26" s="25"/>
      <c r="C26" s="50" t="s">
        <v>17</v>
      </c>
      <c r="D26" s="4"/>
      <c r="E26" s="67">
        <f>D25/1000</f>
        <v>0</v>
      </c>
    </row>
    <row r="27" spans="1:5" ht="15.75" thickBot="1" x14ac:dyDescent="0.3">
      <c r="A27" s="28"/>
      <c r="B27" s="29"/>
      <c r="C27" s="51" t="s">
        <v>16</v>
      </c>
      <c r="D27" s="30"/>
      <c r="E27" s="68" t="e">
        <f>E25*1000*1000*1000/D25</f>
        <v>#DIV/0!</v>
      </c>
    </row>
    <row r="28" spans="1:5" x14ac:dyDescent="0.25">
      <c r="C28" s="2"/>
      <c r="E28" s="2"/>
    </row>
    <row r="29" spans="1:5" ht="15.75" x14ac:dyDescent="0.25">
      <c r="A29" s="19" t="s">
        <v>11</v>
      </c>
      <c r="B29" s="19"/>
      <c r="C29" s="14"/>
    </row>
    <row r="30" spans="1:5" ht="16.5" thickBot="1" x14ac:dyDescent="0.3">
      <c r="A30" s="43" t="s">
        <v>7</v>
      </c>
      <c r="B30" s="19"/>
      <c r="C30" s="8" t="s">
        <v>8</v>
      </c>
      <c r="D30" s="19"/>
    </row>
    <row r="31" spans="1:5" x14ac:dyDescent="0.25">
      <c r="A31" s="7" t="s">
        <v>0</v>
      </c>
      <c r="B31" s="12" t="s">
        <v>4</v>
      </c>
      <c r="C31" s="7" t="s">
        <v>0</v>
      </c>
      <c r="D31" s="12" t="s">
        <v>18</v>
      </c>
    </row>
    <row r="32" spans="1:5" x14ac:dyDescent="0.25">
      <c r="A32" s="9" t="s">
        <v>39</v>
      </c>
      <c r="B32" s="40"/>
      <c r="C32" s="9" t="s">
        <v>29</v>
      </c>
      <c r="D32" s="40"/>
    </row>
    <row r="33" spans="1:4" x14ac:dyDescent="0.25">
      <c r="A33" s="9" t="s">
        <v>30</v>
      </c>
      <c r="B33" s="40"/>
      <c r="C33" s="9" t="s">
        <v>30</v>
      </c>
      <c r="D33" s="40"/>
    </row>
    <row r="34" spans="1:4" x14ac:dyDescent="0.25">
      <c r="A34" s="9" t="s">
        <v>31</v>
      </c>
      <c r="B34" s="40"/>
      <c r="C34" s="9" t="s">
        <v>31</v>
      </c>
      <c r="D34" s="40"/>
    </row>
    <row r="35" spans="1:4" x14ac:dyDescent="0.25">
      <c r="A35" s="9" t="s">
        <v>32</v>
      </c>
      <c r="B35" s="40"/>
      <c r="C35" s="9" t="s">
        <v>32</v>
      </c>
      <c r="D35" s="40"/>
    </row>
    <row r="36" spans="1:4" x14ac:dyDescent="0.25">
      <c r="A36" s="55" t="s">
        <v>15</v>
      </c>
      <c r="B36" s="65" t="e">
        <f>AVERAGE(B32:B35)</f>
        <v>#DIV/0!</v>
      </c>
      <c r="C36" s="55" t="s">
        <v>16</v>
      </c>
      <c r="D36" s="65" t="e">
        <f>AVERAGE(D32:D35)</f>
        <v>#DIV/0!</v>
      </c>
    </row>
    <row r="37" spans="1:4" x14ac:dyDescent="0.25">
      <c r="A37" s="8" t="s">
        <v>5</v>
      </c>
      <c r="B37" s="41"/>
      <c r="C37" s="8" t="s">
        <v>5</v>
      </c>
      <c r="D37" s="41"/>
    </row>
    <row r="38" spans="1:4" x14ac:dyDescent="0.25">
      <c r="A38" s="8" t="s">
        <v>5</v>
      </c>
      <c r="B38" s="49">
        <f>B37</f>
        <v>0</v>
      </c>
      <c r="C38" s="8" t="s">
        <v>5</v>
      </c>
      <c r="D38" s="49">
        <f>D37</f>
        <v>0</v>
      </c>
    </row>
    <row r="39" spans="1:4" ht="15.75" thickBot="1" x14ac:dyDescent="0.3">
      <c r="A39" s="13" t="s">
        <v>2</v>
      </c>
      <c r="B39" s="11" t="e">
        <f>B36*B37/1000</f>
        <v>#DIV/0!</v>
      </c>
      <c r="C39" s="13" t="s">
        <v>2</v>
      </c>
      <c r="D39" s="11" t="e">
        <f>D36/1000*D37/1000</f>
        <v>#DIV/0!</v>
      </c>
    </row>
  </sheetData>
  <mergeCells count="1">
    <mergeCell ref="A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Skaičiavimo pavyzdžiai</vt:lpstr>
      <vt:lpstr>Skaičiavimo formos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 Kulvičienė</dc:creator>
  <cp:lastModifiedBy>Vahanas Grigorianas</cp:lastModifiedBy>
  <dcterms:created xsi:type="dcterms:W3CDTF">2016-05-30T12:25:09Z</dcterms:created>
  <dcterms:modified xsi:type="dcterms:W3CDTF">2021-01-11T07:40:39Z</dcterms:modified>
</cp:coreProperties>
</file>